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5. 10월정기\12. 기출공지\110_엑셀\"/>
    </mc:Choice>
  </mc:AlternateContent>
  <xr:revisionPtr revIDLastSave="0" documentId="13_ncr:1_{1DF13C3D-F31D-429A-B940-A4C5828DB4E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1" r:id="rId1"/>
    <sheet name="제2작업" sheetId="2" r:id="rId2"/>
    <sheet name="제3작업" sheetId="3" r:id="rId3"/>
    <sheet name="제4작업" sheetId="15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회원등급">제1작업!$E$5:$E$12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J11" i="1"/>
  <c r="J10" i="1"/>
  <c r="J9" i="1"/>
  <c r="J8" i="1"/>
  <c r="J7" i="1"/>
  <c r="J6" i="1"/>
  <c r="J5" i="1"/>
  <c r="J13" i="1"/>
  <c r="J14" i="1"/>
  <c r="E14" i="1"/>
  <c r="E13" i="1"/>
  <c r="I5" i="1"/>
  <c r="I6" i="1"/>
  <c r="I7" i="1"/>
  <c r="I8" i="1"/>
  <c r="I9" i="1"/>
  <c r="I10" i="1"/>
  <c r="I11" i="1"/>
  <c r="I12" i="1"/>
</calcChain>
</file>

<file path=xl/sharedStrings.xml><?xml version="1.0" encoding="utf-8"?>
<sst xmlns="http://schemas.openxmlformats.org/spreadsheetml/2006/main" count="111" uniqueCount="45">
  <si>
    <t>총합계</t>
  </si>
  <si>
    <t>**</t>
  </si>
  <si>
    <t>회원번호</t>
  </si>
  <si>
    <t>이름</t>
  </si>
  <si>
    <t>가입일</t>
  </si>
  <si>
    <t>회원등급</t>
  </si>
  <si>
    <t>성별</t>
  </si>
  <si>
    <t>AV2-01</t>
  </si>
  <si>
    <t>GE2-03</t>
  </si>
  <si>
    <t>NF1-03</t>
  </si>
  <si>
    <t>NS1-01</t>
  </si>
  <si>
    <t>FG2-02</t>
  </si>
  <si>
    <t>SG1-01</t>
  </si>
  <si>
    <t>AV2-02</t>
  </si>
  <si>
    <t>EN2-02</t>
  </si>
  <si>
    <t>최대 전월구매액(단위:원)</t>
  </si>
  <si>
    <t>전월구매액
(단위:원)</t>
    <phoneticPr fontId="2" type="noConversion"/>
  </si>
  <si>
    <t>박윤정</t>
    <phoneticPr fontId="2" type="noConversion"/>
  </si>
  <si>
    <t>조은우</t>
    <phoneticPr fontId="2" type="noConversion"/>
  </si>
  <si>
    <t>김운아</t>
    <phoneticPr fontId="2" type="noConversion"/>
  </si>
  <si>
    <t>박윤비</t>
    <phoneticPr fontId="2" type="noConversion"/>
  </si>
  <si>
    <t>안은희</t>
    <phoneticPr fontId="2" type="noConversion"/>
  </si>
  <si>
    <t>김선희</t>
    <phoneticPr fontId="2" type="noConversion"/>
  </si>
  <si>
    <t>정소영</t>
    <phoneticPr fontId="2" type="noConversion"/>
  </si>
  <si>
    <t>김정필</t>
    <phoneticPr fontId="2" type="noConversion"/>
  </si>
  <si>
    <t>꽃길</t>
  </si>
  <si>
    <t>꽃길</t>
    <phoneticPr fontId="2" type="noConversion"/>
  </si>
  <si>
    <t>햇살</t>
  </si>
  <si>
    <t>햇살</t>
    <phoneticPr fontId="2" type="noConversion"/>
  </si>
  <si>
    <t>새싹</t>
  </si>
  <si>
    <t>새싹</t>
    <phoneticPr fontId="2" type="noConversion"/>
  </si>
  <si>
    <t>순위</t>
    <phoneticPr fontId="2" type="noConversion"/>
  </si>
  <si>
    <t>구매건수</t>
  </si>
  <si>
    <t>구매건수</t>
    <phoneticPr fontId="2" type="noConversion"/>
  </si>
  <si>
    <t>반품건수
(단위:건)</t>
    <phoneticPr fontId="2" type="noConversion"/>
  </si>
  <si>
    <t>햇살등급 회원수</t>
    <phoneticPr fontId="2" type="noConversion"/>
  </si>
  <si>
    <t>꽃길등급 회원 전월구매액(단위:원) 평균</t>
    <phoneticPr fontId="2" type="noConversion"/>
  </si>
  <si>
    <t>회원번호</t>
    <phoneticPr fontId="2" type="noConversion"/>
  </si>
  <si>
    <t>&gt;=400000</t>
    <phoneticPr fontId="2" type="noConversion"/>
  </si>
  <si>
    <t>N*</t>
    <phoneticPr fontId="2" type="noConversion"/>
  </si>
  <si>
    <t>개수 : 이름</t>
  </si>
  <si>
    <t>8-17</t>
  </si>
  <si>
    <t>18-27</t>
  </si>
  <si>
    <t>28-38</t>
  </si>
  <si>
    <t>평균 : 전월구매액(단위:원)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</si>
</sst>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_-* #,##0.00_-;\-* #,##0.00_-;_-* &quot;-&quot;_-;_-@_-"/>
    <numFmt numFmtId="177" formatCode="0_);[Red]\(0\)"/>
    <numFmt numFmtId="178" formatCode="#,##0&quot;건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10" xfId="1" applyFont="1" applyBorder="1" applyAlignment="1">
      <alignment horizontal="right" vertical="center"/>
    </xf>
    <xf numFmtId="41" fontId="3" fillId="0" borderId="15" xfId="1" quotePrefix="1" applyFont="1" applyBorder="1" applyAlignment="1">
      <alignment horizontal="right" vertical="center"/>
    </xf>
    <xf numFmtId="177" fontId="3" fillId="0" borderId="11" xfId="1" quotePrefix="1" applyNumberFormat="1" applyFont="1" applyBorder="1" applyAlignment="1">
      <alignment horizontal="right" vertical="center"/>
    </xf>
    <xf numFmtId="41" fontId="3" fillId="0" borderId="3" xfId="1" applyFont="1" applyFill="1" applyBorder="1" applyAlignment="1">
      <alignment horizontal="right" vertical="center"/>
    </xf>
    <xf numFmtId="41" fontId="3" fillId="0" borderId="1" xfId="1" applyFont="1" applyFill="1" applyBorder="1" applyAlignment="1">
      <alignment horizontal="right" vertical="center"/>
    </xf>
    <xf numFmtId="41" fontId="3" fillId="0" borderId="19" xfId="1" applyFont="1" applyFill="1" applyBorder="1" applyAlignment="1">
      <alignment horizontal="right" vertical="center"/>
    </xf>
    <xf numFmtId="41" fontId="3" fillId="0" borderId="3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10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1" fontId="3" fillId="0" borderId="4" xfId="1" applyFont="1" applyBorder="1" applyAlignment="1">
      <alignment horizontal="center" vertical="center"/>
    </xf>
    <xf numFmtId="41" fontId="3" fillId="0" borderId="6" xfId="1" applyFont="1" applyBorder="1" applyAlignment="1">
      <alignment horizontal="center" vertical="center"/>
    </xf>
    <xf numFmtId="41" fontId="3" fillId="0" borderId="11" xfId="1" applyFont="1" applyBorder="1" applyAlignment="1">
      <alignment horizontal="center" vertical="center"/>
    </xf>
    <xf numFmtId="41" fontId="3" fillId="0" borderId="0" xfId="0" applyNumberFormat="1" applyFont="1" applyAlignment="1">
      <alignment horizontal="center" vertical="center"/>
    </xf>
    <xf numFmtId="176" fontId="3" fillId="0" borderId="0" xfId="1" applyNumberFormat="1" applyFont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41" fontId="3" fillId="0" borderId="10" xfId="1" quotePrefix="1" applyFont="1" applyBorder="1" applyAlignment="1">
      <alignment horizontal="right" vertical="center"/>
    </xf>
    <xf numFmtId="41" fontId="3" fillId="0" borderId="16" xfId="1" quotePrefix="1" applyFont="1" applyBorder="1" applyAlignment="1">
      <alignment horizontal="right" vertical="center"/>
    </xf>
    <xf numFmtId="178" fontId="3" fillId="0" borderId="3" xfId="1" applyNumberFormat="1" applyFont="1" applyBorder="1" applyAlignment="1">
      <alignment horizontal="right" vertical="center"/>
    </xf>
    <xf numFmtId="178" fontId="3" fillId="0" borderId="1" xfId="1" applyNumberFormat="1" applyFont="1" applyBorder="1" applyAlignment="1">
      <alignment horizontal="right" vertical="center"/>
    </xf>
    <xf numFmtId="178" fontId="3" fillId="0" borderId="10" xfId="1" applyNumberFormat="1" applyFont="1" applyBorder="1" applyAlignment="1">
      <alignment horizontal="right" vertical="center"/>
    </xf>
    <xf numFmtId="41" fontId="3" fillId="0" borderId="3" xfId="1" applyFont="1" applyFill="1" applyBorder="1" applyAlignment="1">
      <alignment horizontal="center" vertical="center"/>
    </xf>
    <xf numFmtId="41" fontId="3" fillId="0" borderId="1" xfId="1" applyFont="1" applyFill="1" applyBorder="1" applyAlignment="1">
      <alignment horizontal="center" vertical="center"/>
    </xf>
    <xf numFmtId="178" fontId="3" fillId="0" borderId="22" xfId="1" applyNumberFormat="1" applyFont="1" applyFill="1" applyBorder="1" applyAlignment="1">
      <alignment horizontal="right" vertical="center"/>
    </xf>
    <xf numFmtId="178" fontId="3" fillId="0" borderId="23" xfId="1" applyNumberFormat="1" applyFont="1" applyFill="1" applyBorder="1" applyAlignment="1">
      <alignment horizontal="right" vertical="center"/>
    </xf>
    <xf numFmtId="41" fontId="3" fillId="0" borderId="19" xfId="1" applyFont="1" applyFill="1" applyBorder="1" applyAlignment="1">
      <alignment horizontal="center" vertical="center"/>
    </xf>
    <xf numFmtId="178" fontId="3" fillId="0" borderId="28" xfId="1" applyNumberFormat="1" applyFont="1" applyFill="1" applyBorder="1" applyAlignment="1">
      <alignment horizontal="right" vertical="center"/>
    </xf>
    <xf numFmtId="178" fontId="0" fillId="0" borderId="0" xfId="0" applyNumberFormat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9">
    <dxf>
      <font>
        <b/>
        <i val="0"/>
        <color rgb="FF0070C0"/>
      </font>
    </dxf>
    <dxf>
      <font>
        <b/>
        <i val="0"/>
        <color rgb="FF0070C0"/>
      </font>
    </dxf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numFmt numFmtId="178" formatCode="#,##0&quot;건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햇살 및 새싹회원 구매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전월구매액(단위:원)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5C-476D-8EF1-4CF28556EA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(제1작업!$C$6:$C$10,제1작업!$C$12)</c:f>
              <c:strCache>
                <c:ptCount val="6"/>
                <c:pt idx="0">
                  <c:v>조은우</c:v>
                </c:pt>
                <c:pt idx="1">
                  <c:v>김운아</c:v>
                </c:pt>
                <c:pt idx="2">
                  <c:v>박윤비</c:v>
                </c:pt>
                <c:pt idx="3">
                  <c:v>안은희</c:v>
                </c:pt>
                <c:pt idx="4">
                  <c:v>김선희</c:v>
                </c:pt>
                <c:pt idx="5">
                  <c:v>김정필</c:v>
                </c:pt>
              </c:strCache>
            </c:strRef>
          </c:cat>
          <c:val>
            <c:numRef>
              <c:f>(제1작업!$F$6:$F$10,제1작업!$F$12)</c:f>
              <c:numCache>
                <c:formatCode>_(* #,##0_);_(* \(#,##0\);_(* "-"_);_(@_)</c:formatCode>
                <c:ptCount val="6"/>
                <c:pt idx="0">
                  <c:v>317000</c:v>
                </c:pt>
                <c:pt idx="1">
                  <c:v>303700</c:v>
                </c:pt>
                <c:pt idx="2">
                  <c:v>285000</c:v>
                </c:pt>
                <c:pt idx="3">
                  <c:v>204000</c:v>
                </c:pt>
                <c:pt idx="4">
                  <c:v>379800</c:v>
                </c:pt>
                <c:pt idx="5">
                  <c:v>123500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5C-476D-8EF1-4CF28556EA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126913279"/>
        <c:axId val="1126893727"/>
      </c:barChart>
      <c:lineChart>
        <c:grouping val="standard"/>
        <c:varyColors val="0"/>
        <c:ser>
          <c:idx val="1"/>
          <c:order val="1"/>
          <c:tx>
            <c:strRef>
              <c:f>제1작업!$H$4</c:f>
              <c:strCache>
                <c:ptCount val="1"/>
                <c:pt idx="0">
                  <c:v>구매건수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(제1작업!$C$6:$C$10,제1작업!$C$12)</c:f>
              <c:strCache>
                <c:ptCount val="6"/>
                <c:pt idx="0">
                  <c:v>조은우</c:v>
                </c:pt>
                <c:pt idx="1">
                  <c:v>김운아</c:v>
                </c:pt>
                <c:pt idx="2">
                  <c:v>박윤비</c:v>
                </c:pt>
                <c:pt idx="3">
                  <c:v>안은희</c:v>
                </c:pt>
                <c:pt idx="4">
                  <c:v>김선희</c:v>
                </c:pt>
                <c:pt idx="5">
                  <c:v>김정필</c:v>
                </c:pt>
              </c:strCache>
            </c:strRef>
          </c:cat>
          <c:val>
            <c:numRef>
              <c:f>(제1작업!$H$6:$H$10,제1작업!$H$12)</c:f>
              <c:numCache>
                <c:formatCode>#,##0"건"</c:formatCode>
                <c:ptCount val="6"/>
                <c:pt idx="0">
                  <c:v>23</c:v>
                </c:pt>
                <c:pt idx="1">
                  <c:v>8</c:v>
                </c:pt>
                <c:pt idx="2">
                  <c:v>13</c:v>
                </c:pt>
                <c:pt idx="3">
                  <c:v>21</c:v>
                </c:pt>
                <c:pt idx="4">
                  <c:v>22</c:v>
                </c:pt>
                <c:pt idx="5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5C-476D-8EF1-4CF28556EA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6911199"/>
        <c:axId val="1126910367"/>
      </c:lineChart>
      <c:catAx>
        <c:axId val="1126913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126893727"/>
        <c:crosses val="autoZero"/>
        <c:auto val="1"/>
        <c:lblAlgn val="ctr"/>
        <c:lblOffset val="100"/>
        <c:noMultiLvlLbl val="0"/>
      </c:catAx>
      <c:valAx>
        <c:axId val="112689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126913279"/>
        <c:crosses val="autoZero"/>
        <c:crossBetween val="between"/>
      </c:valAx>
      <c:valAx>
        <c:axId val="1126910367"/>
        <c:scaling>
          <c:orientation val="minMax"/>
        </c:scaling>
        <c:delete val="0"/>
        <c:axPos val="r"/>
        <c:numFmt formatCode="#,##0&quot;건&quot;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126911199"/>
        <c:crosses val="max"/>
        <c:crossBetween val="between"/>
        <c:majorUnit val="10"/>
      </c:valAx>
      <c:catAx>
        <c:axId val="112691119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26910367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A8F6F27-D615-4D52-A221-4227C9B3EA64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106708</xdr:rowOff>
    </xdr:from>
    <xdr:to>
      <xdr:col>6</xdr:col>
      <xdr:colOff>541020</xdr:colOff>
      <xdr:row>2</xdr:row>
      <xdr:rowOff>167668</xdr:rowOff>
    </xdr:to>
    <xdr:sp macro="" textlink="">
      <xdr:nvSpPr>
        <xdr:cNvPr id="4" name="사각형: 잘린 위쪽 모서리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77165" y="106708"/>
          <a:ext cx="5255895" cy="624840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아멜리에 쇼핑몰 회원 관리</a:t>
          </a:r>
        </a:p>
      </xdr:txBody>
    </xdr:sp>
    <xdr:clientData/>
  </xdr:twoCellAnchor>
  <xdr:twoCellAnchor>
    <xdr:from>
      <xdr:col>7</xdr:col>
      <xdr:colOff>0</xdr:colOff>
      <xdr:row>0</xdr:row>
      <xdr:rowOff>106708</xdr:rowOff>
    </xdr:from>
    <xdr:to>
      <xdr:col>10</xdr:col>
      <xdr:colOff>0</xdr:colOff>
      <xdr:row>2</xdr:row>
      <xdr:rowOff>167668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94FD6F61-3628-4BF0-951F-4254956051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5980" y="106708"/>
          <a:ext cx="2567940" cy="624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B0DD8EB6-D2E7-4C50-A59D-B6F77DB016D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0.48803</cdr:x>
      <cdr:y>0.11659</cdr:y>
    </cdr:from>
    <cdr:to>
      <cdr:x>0.61346</cdr:x>
      <cdr:y>0.19389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A2D5B35A-CE14-4881-A231-5213C8CAF2C9}"/>
            </a:ext>
          </a:extLst>
        </cdr:cNvPr>
        <cdr:cNvSpPr/>
      </cdr:nvSpPr>
      <cdr:spPr>
        <a:xfrm xmlns:a="http://schemas.openxmlformats.org/drawingml/2006/main">
          <a:off x="4535214" y="707697"/>
          <a:ext cx="1165649" cy="469168"/>
        </a:xfrm>
        <a:prstGeom xmlns:a="http://schemas.openxmlformats.org/drawingml/2006/main" prst="wedgeRoundRectCallout">
          <a:avLst>
            <a:gd name="adj1" fmla="val 105666"/>
            <a:gd name="adj2" fmla="val -33266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kern="1200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구매액</a:t>
          </a: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902.332566319441" createdVersion="7" refreshedVersion="7" minRefreshableVersion="3" recordCount="8" xr:uid="{DFD45A96-EF1C-49D6-896C-2AD55201DEE7}">
  <cacheSource type="worksheet">
    <worksheetSource ref="B4:H12" sheet="제1작업"/>
  </cacheSource>
  <cacheFields count="7">
    <cacheField name="회원번호" numFmtId="0">
      <sharedItems/>
    </cacheField>
    <cacheField name="이름" numFmtId="0">
      <sharedItems/>
    </cacheField>
    <cacheField name="가입일" numFmtId="14">
      <sharedItems containsSemiMixedTypes="0" containsNonDate="0" containsDate="1" containsString="0" minDate="2017-01-10T00:00:00" maxDate="2019-08-20T00:00:00"/>
    </cacheField>
    <cacheField name="회원등급" numFmtId="41">
      <sharedItems count="3">
        <s v="꽃길"/>
        <s v="햇살"/>
        <s v="새싹"/>
      </sharedItems>
    </cacheField>
    <cacheField name="전월구매액_x000a_(단위:원)" numFmtId="41">
      <sharedItems containsSemiMixedTypes="0" containsString="0" containsNumber="1" containsInteger="1" minValue="123500" maxValue="417500" count="8">
        <n v="417500"/>
        <n v="317000"/>
        <n v="303700"/>
        <n v="285000"/>
        <n v="204000"/>
        <n v="379800"/>
        <n v="398000"/>
        <n v="123500"/>
      </sharedItems>
    </cacheField>
    <cacheField name="반품건수_x000a_(단위:건)" numFmtId="41">
      <sharedItems containsSemiMixedTypes="0" containsString="0" containsNumber="1" containsInteger="1" minValue="1" maxValue="6"/>
    </cacheField>
    <cacheField name="구매건수" numFmtId="178">
      <sharedItems containsSemiMixedTypes="0" containsString="0" containsNumber="1" containsInteger="1" minValue="8" maxValue="38" count="8">
        <n v="32"/>
        <n v="23"/>
        <n v="8"/>
        <n v="13"/>
        <n v="21"/>
        <n v="22"/>
        <n v="38"/>
        <n v="9"/>
      </sharedItems>
      <fieldGroup base="6">
        <rangePr startNum="8" endNum="38" groupInterval="10"/>
        <groupItems count="5">
          <s v="&lt;8"/>
          <s v="8-17"/>
          <s v="18-27"/>
          <s v="28-38"/>
          <s v="&gt;38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AV2-01"/>
    <s v="박윤정"/>
    <d v="2018-05-12T00:00:00"/>
    <x v="0"/>
    <x v="0"/>
    <n v="4"/>
    <x v="0"/>
  </r>
  <r>
    <s v="GE2-03"/>
    <s v="조은우"/>
    <d v="2019-08-19T00:00:00"/>
    <x v="1"/>
    <x v="1"/>
    <n v="5"/>
    <x v="1"/>
  </r>
  <r>
    <s v="NF1-03"/>
    <s v="김운아"/>
    <d v="2018-09-15T00:00:00"/>
    <x v="2"/>
    <x v="2"/>
    <n v="2"/>
    <x v="2"/>
  </r>
  <r>
    <s v="NS1-01"/>
    <s v="박윤비"/>
    <d v="2018-03-21T00:00:00"/>
    <x v="2"/>
    <x v="3"/>
    <n v="3"/>
    <x v="3"/>
  </r>
  <r>
    <s v="FG2-02"/>
    <s v="안은희"/>
    <d v="2017-01-10T00:00:00"/>
    <x v="1"/>
    <x v="4"/>
    <n v="6"/>
    <x v="4"/>
  </r>
  <r>
    <s v="SG1-01"/>
    <s v="김선희"/>
    <d v="2017-10-05T00:00:00"/>
    <x v="1"/>
    <x v="5"/>
    <n v="2"/>
    <x v="5"/>
  </r>
  <r>
    <s v="AV2-02"/>
    <s v="정소영"/>
    <d v="2019-02-23T00:00:00"/>
    <x v="0"/>
    <x v="6"/>
    <n v="1"/>
    <x v="6"/>
  </r>
  <r>
    <s v="EN2-02"/>
    <s v="김정필"/>
    <d v="2017-04-12T00:00:00"/>
    <x v="2"/>
    <x v="7"/>
    <n v="1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E4D8A33-59D4-4B8A-BC21-833769C347D6}" name="피벗 테이블2" cacheId="0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구매건수" colHeaderCaption="회원등급">
  <location ref="B2:H8" firstHeaderRow="1" firstDataRow="3" firstDataCol="1"/>
  <pivotFields count="7">
    <pivotField showAll="0"/>
    <pivotField dataField="1" showAll="0"/>
    <pivotField numFmtId="14" showAll="0"/>
    <pivotField axis="axisCol" showAll="0" sortType="descending">
      <items count="4">
        <item x="1"/>
        <item x="2"/>
        <item x="0"/>
        <item t="default"/>
      </items>
    </pivotField>
    <pivotField dataField="1" numFmtId="41" showAll="0">
      <items count="9">
        <item x="7"/>
        <item x="4"/>
        <item x="3"/>
        <item x="2"/>
        <item x="1"/>
        <item x="5"/>
        <item x="6"/>
        <item x="0"/>
        <item t="default"/>
      </items>
    </pivotField>
    <pivotField numFmtId="41" showAll="0"/>
    <pivotField axis="axisRow" numFmtId="178" showAll="0">
      <items count="6">
        <item x="0"/>
        <item x="1"/>
        <item x="2"/>
        <item x="3"/>
        <item x="4"/>
        <item t="default"/>
      </items>
    </pivotField>
  </pivotFields>
  <rowFields count="1">
    <field x="6"/>
  </rowFields>
  <rowItems count="4">
    <i>
      <x v="1"/>
    </i>
    <i>
      <x v="2"/>
    </i>
    <i>
      <x v="3"/>
    </i>
    <i t="grand">
      <x/>
    </i>
  </rowItems>
  <colFields count="2">
    <field x="3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이름" fld="1" subtotal="count" baseField="0" baseItem="0"/>
    <dataField name="평균 : 전월구매액(단위:원)" fld="4" subtotal="average" baseField="6" baseItem="1"/>
  </dataFields>
  <formats count="2">
    <format dxfId="3">
      <pivotArea outline="0" collapsedLevelsAreSubtotals="1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71133AB-935F-4311-BBF1-03BB3EAFC0D7}" name="표1" displayName="표1" ref="B18:E21" totalsRowShown="0" tableBorderDxfId="8">
  <autoFilter ref="B18:E21" xr:uid="{B71133AB-935F-4311-BBF1-03BB3EAFC0D7}"/>
  <tableColumns count="4">
    <tableColumn id="1" xr3:uid="{D625E6EE-88AF-44D0-B14D-36925D503BE2}" name="회원번호" dataDxfId="7"/>
    <tableColumn id="2" xr3:uid="{56DCD764-5009-442B-BCB4-3D5AFBBB5943}" name="회원등급" dataDxfId="6" dataCellStyle="쉼표 [0]"/>
    <tableColumn id="3" xr3:uid="{9D3C60AE-4FD0-4260-9C14-835844A8758D}" name="전월구매액_x000a_(단위:원)" dataDxfId="5" dataCellStyle="쉼표 [0]"/>
    <tableColumn id="4" xr3:uid="{107F9342-2D7E-4637-B023-519B53303AD4}" name="구매건수" dataDxfId="4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20"/>
  <sheetViews>
    <sheetView showGridLines="0" tabSelected="1" zoomScaleNormal="100" workbookViewId="0">
      <selection activeCell="F20" sqref="F20"/>
    </sheetView>
  </sheetViews>
  <sheetFormatPr defaultColWidth="9" defaultRowHeight="13.5" x14ac:dyDescent="0.3"/>
  <cols>
    <col min="1" max="1" width="1.75" style="38" customWidth="1"/>
    <col min="2" max="2" width="11.125" style="38" customWidth="1"/>
    <col min="3" max="3" width="12.875" style="38" customWidth="1"/>
    <col min="4" max="4" width="13.125" style="38" customWidth="1"/>
    <col min="5" max="5" width="12.375" style="38" customWidth="1"/>
    <col min="6" max="6" width="13" style="38" customWidth="1"/>
    <col min="7" max="7" width="13.75" style="38" customWidth="1"/>
    <col min="8" max="9" width="11.25" style="38" customWidth="1"/>
    <col min="10" max="10" width="11.125" style="38" customWidth="1"/>
    <col min="11" max="11" width="9" style="38"/>
    <col min="12" max="12" width="14.375" style="38" bestFit="1" customWidth="1"/>
    <col min="13" max="16384" width="9" style="38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27.75" thickBot="1" x14ac:dyDescent="0.35">
      <c r="B4" s="6" t="s">
        <v>2</v>
      </c>
      <c r="C4" s="7" t="s">
        <v>3</v>
      </c>
      <c r="D4" s="7" t="s">
        <v>4</v>
      </c>
      <c r="E4" s="7" t="s">
        <v>5</v>
      </c>
      <c r="F4" s="8" t="s">
        <v>16</v>
      </c>
      <c r="G4" s="8" t="s">
        <v>34</v>
      </c>
      <c r="H4" s="8" t="s">
        <v>33</v>
      </c>
      <c r="I4" s="8" t="s">
        <v>6</v>
      </c>
      <c r="J4" s="44" t="s">
        <v>31</v>
      </c>
    </row>
    <row r="5" spans="2:10" ht="19.899999999999999" customHeight="1" x14ac:dyDescent="0.3">
      <c r="B5" s="9" t="s">
        <v>7</v>
      </c>
      <c r="C5" s="10" t="s">
        <v>17</v>
      </c>
      <c r="D5" s="13">
        <v>43232</v>
      </c>
      <c r="E5" s="35" t="s">
        <v>26</v>
      </c>
      <c r="F5" s="27">
        <v>417500</v>
      </c>
      <c r="G5" s="27">
        <v>4</v>
      </c>
      <c r="H5" s="47">
        <v>32</v>
      </c>
      <c r="I5" s="35" t="str">
        <f t="shared" ref="I5:I12" si="0">CHOOSE(MID(B5,3,1),"남성","여성")</f>
        <v>여성</v>
      </c>
      <c r="J5" s="39" t="str">
        <f>_xlfn.RANK.EQ(F5,$F$5:$F$12)&amp;"위"</f>
        <v>1위</v>
      </c>
    </row>
    <row r="6" spans="2:10" ht="19.899999999999999" customHeight="1" x14ac:dyDescent="0.3">
      <c r="B6" s="2" t="s">
        <v>8</v>
      </c>
      <c r="C6" s="12" t="s">
        <v>18</v>
      </c>
      <c r="D6" s="14">
        <v>43696</v>
      </c>
      <c r="E6" s="36" t="s">
        <v>28</v>
      </c>
      <c r="F6" s="28">
        <v>317000</v>
      </c>
      <c r="G6" s="28">
        <v>5</v>
      </c>
      <c r="H6" s="48">
        <v>23</v>
      </c>
      <c r="I6" s="36" t="str">
        <f t="shared" si="0"/>
        <v>여성</v>
      </c>
      <c r="J6" s="40" t="str">
        <f t="shared" ref="J6:J12" si="1">_xlfn.RANK.EQ(F6,$F$5:$F$12)&amp;"위"</f>
        <v>4위</v>
      </c>
    </row>
    <row r="7" spans="2:10" ht="19.899999999999999" customHeight="1" x14ac:dyDescent="0.3">
      <c r="B7" s="2" t="s">
        <v>9</v>
      </c>
      <c r="C7" s="12" t="s">
        <v>19</v>
      </c>
      <c r="D7" s="14">
        <v>43358</v>
      </c>
      <c r="E7" s="36" t="s">
        <v>30</v>
      </c>
      <c r="F7" s="28">
        <v>303700</v>
      </c>
      <c r="G7" s="28">
        <v>2</v>
      </c>
      <c r="H7" s="48">
        <v>8</v>
      </c>
      <c r="I7" s="36" t="str">
        <f t="shared" si="0"/>
        <v>남성</v>
      </c>
      <c r="J7" s="40" t="str">
        <f t="shared" si="1"/>
        <v>5위</v>
      </c>
    </row>
    <row r="8" spans="2:10" ht="19.899999999999999" customHeight="1" x14ac:dyDescent="0.3">
      <c r="B8" s="2" t="s">
        <v>10</v>
      </c>
      <c r="C8" s="12" t="s">
        <v>20</v>
      </c>
      <c r="D8" s="14">
        <v>43180</v>
      </c>
      <c r="E8" s="36" t="s">
        <v>30</v>
      </c>
      <c r="F8" s="28">
        <v>285000</v>
      </c>
      <c r="G8" s="28">
        <v>3</v>
      </c>
      <c r="H8" s="48">
        <v>13</v>
      </c>
      <c r="I8" s="36" t="str">
        <f t="shared" si="0"/>
        <v>남성</v>
      </c>
      <c r="J8" s="40" t="str">
        <f t="shared" si="1"/>
        <v>6위</v>
      </c>
    </row>
    <row r="9" spans="2:10" ht="19.899999999999999" customHeight="1" x14ac:dyDescent="0.3">
      <c r="B9" s="2" t="s">
        <v>11</v>
      </c>
      <c r="C9" s="12" t="s">
        <v>21</v>
      </c>
      <c r="D9" s="14">
        <v>42745</v>
      </c>
      <c r="E9" s="36" t="s">
        <v>28</v>
      </c>
      <c r="F9" s="28">
        <v>204000</v>
      </c>
      <c r="G9" s="28">
        <v>6</v>
      </c>
      <c r="H9" s="48">
        <v>21</v>
      </c>
      <c r="I9" s="36" t="str">
        <f t="shared" si="0"/>
        <v>여성</v>
      </c>
      <c r="J9" s="40" t="str">
        <f t="shared" si="1"/>
        <v>7위</v>
      </c>
    </row>
    <row r="10" spans="2:10" ht="19.899999999999999" customHeight="1" x14ac:dyDescent="0.3">
      <c r="B10" s="2" t="s">
        <v>12</v>
      </c>
      <c r="C10" s="12" t="s">
        <v>22</v>
      </c>
      <c r="D10" s="14">
        <v>43013</v>
      </c>
      <c r="E10" s="36" t="s">
        <v>28</v>
      </c>
      <c r="F10" s="28">
        <v>379800</v>
      </c>
      <c r="G10" s="28">
        <v>2</v>
      </c>
      <c r="H10" s="48">
        <v>22</v>
      </c>
      <c r="I10" s="36" t="str">
        <f t="shared" si="0"/>
        <v>남성</v>
      </c>
      <c r="J10" s="40" t="str">
        <f t="shared" si="1"/>
        <v>3위</v>
      </c>
    </row>
    <row r="11" spans="2:10" ht="19.899999999999999" customHeight="1" x14ac:dyDescent="0.3">
      <c r="B11" s="2" t="s">
        <v>13</v>
      </c>
      <c r="C11" s="12" t="s">
        <v>23</v>
      </c>
      <c r="D11" s="14">
        <v>43519</v>
      </c>
      <c r="E11" s="36" t="s">
        <v>26</v>
      </c>
      <c r="F11" s="28">
        <v>398000</v>
      </c>
      <c r="G11" s="28">
        <v>1</v>
      </c>
      <c r="H11" s="48">
        <v>38</v>
      </c>
      <c r="I11" s="36" t="str">
        <f t="shared" si="0"/>
        <v>여성</v>
      </c>
      <c r="J11" s="40" t="str">
        <f t="shared" si="1"/>
        <v>2위</v>
      </c>
    </row>
    <row r="12" spans="2:10" ht="19.899999999999999" customHeight="1" thickBot="1" x14ac:dyDescent="0.35">
      <c r="B12" s="11" t="s">
        <v>14</v>
      </c>
      <c r="C12" s="4" t="s">
        <v>24</v>
      </c>
      <c r="D12" s="15">
        <v>42837</v>
      </c>
      <c r="E12" s="37" t="s">
        <v>30</v>
      </c>
      <c r="F12" s="29">
        <v>123500</v>
      </c>
      <c r="G12" s="29">
        <v>1</v>
      </c>
      <c r="H12" s="49">
        <v>9</v>
      </c>
      <c r="I12" s="37" t="str">
        <f t="shared" si="0"/>
        <v>여성</v>
      </c>
      <c r="J12" s="41" t="str">
        <f t="shared" si="1"/>
        <v>8위</v>
      </c>
    </row>
    <row r="13" spans="2:10" ht="19.899999999999999" customHeight="1" x14ac:dyDescent="0.3">
      <c r="B13" s="60" t="s">
        <v>35</v>
      </c>
      <c r="C13" s="61"/>
      <c r="D13" s="62"/>
      <c r="E13" s="30">
        <f>COUNTIF(회원등급,"햇살")</f>
        <v>3</v>
      </c>
      <c r="F13" s="63"/>
      <c r="G13" s="65" t="s">
        <v>36</v>
      </c>
      <c r="H13" s="61"/>
      <c r="I13" s="62"/>
      <c r="J13" s="46">
        <f>ROUNDUP(DAVERAGE(B4:H12,5,E4:E5),-4)</f>
        <v>410000</v>
      </c>
    </row>
    <row r="14" spans="2:10" ht="19.899999999999999" customHeight="1" thickBot="1" x14ac:dyDescent="0.35">
      <c r="B14" s="66" t="s">
        <v>15</v>
      </c>
      <c r="C14" s="67"/>
      <c r="D14" s="68"/>
      <c r="E14" s="45">
        <f>MAX(F5:F12)</f>
        <v>417500</v>
      </c>
      <c r="F14" s="64"/>
      <c r="G14" s="3" t="s">
        <v>37</v>
      </c>
      <c r="H14" s="4" t="s">
        <v>7</v>
      </c>
      <c r="I14" s="5" t="s">
        <v>33</v>
      </c>
      <c r="J14" s="31">
        <f>VLOOKUP(H14,B5:H12,7,FALSE)</f>
        <v>32</v>
      </c>
    </row>
    <row r="15" spans="2:10" x14ac:dyDescent="0.3">
      <c r="E15" s="42"/>
    </row>
    <row r="16" spans="2:10" x14ac:dyDescent="0.3">
      <c r="J16" s="42"/>
    </row>
    <row r="17" spans="6:12" x14ac:dyDescent="0.3">
      <c r="L17" s="43"/>
    </row>
    <row r="18" spans="6:12" x14ac:dyDescent="0.3">
      <c r="F18" s="42"/>
    </row>
    <row r="20" spans="6:12" ht="31.5" customHeight="1" x14ac:dyDescent="0.3">
      <c r="F20" s="42"/>
    </row>
  </sheetData>
  <sortState xmlns:xlrd2="http://schemas.microsoft.com/office/spreadsheetml/2017/richdata2" ref="A5:K12">
    <sortCondition ref="A5:A12"/>
  </sortState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1" priority="1">
      <formula>$G5&gt;=5</formula>
    </cfRule>
  </conditionalFormatting>
  <dataValidations disablePrompts="1" count="1">
    <dataValidation type="list" allowBlank="1" showInputMessage="1" showErrorMessage="1" sqref="H14" xr:uid="{00000000-0002-0000-0000-000000000000}">
      <formula1>$B$5:$B$12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1"/>
  <sheetViews>
    <sheetView showGridLines="0" zoomScaleNormal="100" workbookViewId="0">
      <selection activeCell="G26" sqref="G26"/>
    </sheetView>
  </sheetViews>
  <sheetFormatPr defaultColWidth="9" defaultRowHeight="13.5" x14ac:dyDescent="0.3"/>
  <cols>
    <col min="1" max="1" width="1.75" style="1" customWidth="1"/>
    <col min="2" max="2" width="11.125" style="1" customWidth="1"/>
    <col min="3" max="3" width="12.875" style="1" customWidth="1"/>
    <col min="4" max="4" width="13.125" style="1" customWidth="1"/>
    <col min="5" max="5" width="12.375" style="1" customWidth="1"/>
    <col min="6" max="6" width="13" style="1" customWidth="1"/>
    <col min="7" max="7" width="13.75" style="1" customWidth="1"/>
    <col min="8" max="8" width="11.25" style="1" customWidth="1"/>
    <col min="9" max="16384" width="9" style="1"/>
  </cols>
  <sheetData>
    <row r="1" spans="2:8" ht="14.25" thickBot="1" x14ac:dyDescent="0.35"/>
    <row r="2" spans="2:8" ht="27.75" thickBot="1" x14ac:dyDescent="0.35">
      <c r="B2" s="6" t="s">
        <v>2</v>
      </c>
      <c r="C2" s="7" t="s">
        <v>3</v>
      </c>
      <c r="D2" s="7" t="s">
        <v>4</v>
      </c>
      <c r="E2" s="7" t="s">
        <v>5</v>
      </c>
      <c r="F2" s="8" t="s">
        <v>16</v>
      </c>
      <c r="G2" s="8" t="s">
        <v>34</v>
      </c>
      <c r="H2" s="8" t="s">
        <v>33</v>
      </c>
    </row>
    <row r="3" spans="2:8" x14ac:dyDescent="0.3">
      <c r="B3" s="9" t="s">
        <v>7</v>
      </c>
      <c r="C3" s="10" t="s">
        <v>17</v>
      </c>
      <c r="D3" s="13">
        <v>43232</v>
      </c>
      <c r="E3" s="35" t="s">
        <v>26</v>
      </c>
      <c r="F3" s="27">
        <v>417500</v>
      </c>
      <c r="G3" s="27">
        <v>4</v>
      </c>
      <c r="H3" s="47">
        <v>32</v>
      </c>
    </row>
    <row r="4" spans="2:8" x14ac:dyDescent="0.3">
      <c r="B4" s="2" t="s">
        <v>8</v>
      </c>
      <c r="C4" s="12" t="s">
        <v>18</v>
      </c>
      <c r="D4" s="14">
        <v>43696</v>
      </c>
      <c r="E4" s="36" t="s">
        <v>28</v>
      </c>
      <c r="F4" s="28">
        <v>317000</v>
      </c>
      <c r="G4" s="28">
        <v>5</v>
      </c>
      <c r="H4" s="48">
        <v>23</v>
      </c>
    </row>
    <row r="5" spans="2:8" x14ac:dyDescent="0.3">
      <c r="B5" s="2" t="s">
        <v>9</v>
      </c>
      <c r="C5" s="12" t="s">
        <v>19</v>
      </c>
      <c r="D5" s="14">
        <v>43358</v>
      </c>
      <c r="E5" s="36" t="s">
        <v>30</v>
      </c>
      <c r="F5" s="28">
        <v>303700</v>
      </c>
      <c r="G5" s="28">
        <v>2</v>
      </c>
      <c r="H5" s="48">
        <v>8</v>
      </c>
    </row>
    <row r="6" spans="2:8" x14ac:dyDescent="0.3">
      <c r="B6" s="2" t="s">
        <v>10</v>
      </c>
      <c r="C6" s="12" t="s">
        <v>20</v>
      </c>
      <c r="D6" s="14">
        <v>43180</v>
      </c>
      <c r="E6" s="36" t="s">
        <v>30</v>
      </c>
      <c r="F6" s="28">
        <v>285000</v>
      </c>
      <c r="G6" s="28">
        <v>3</v>
      </c>
      <c r="H6" s="48">
        <v>13</v>
      </c>
    </row>
    <row r="7" spans="2:8" x14ac:dyDescent="0.3">
      <c r="B7" s="2" t="s">
        <v>11</v>
      </c>
      <c r="C7" s="12" t="s">
        <v>21</v>
      </c>
      <c r="D7" s="14">
        <v>42745</v>
      </c>
      <c r="E7" s="36" t="s">
        <v>28</v>
      </c>
      <c r="F7" s="28">
        <v>204000</v>
      </c>
      <c r="G7" s="28">
        <v>6</v>
      </c>
      <c r="H7" s="48">
        <v>21</v>
      </c>
    </row>
    <row r="8" spans="2:8" x14ac:dyDescent="0.3">
      <c r="B8" s="2" t="s">
        <v>12</v>
      </c>
      <c r="C8" s="12" t="s">
        <v>22</v>
      </c>
      <c r="D8" s="14">
        <v>43013</v>
      </c>
      <c r="E8" s="36" t="s">
        <v>28</v>
      </c>
      <c r="F8" s="28">
        <v>379800</v>
      </c>
      <c r="G8" s="28">
        <v>2</v>
      </c>
      <c r="H8" s="48">
        <v>22</v>
      </c>
    </row>
    <row r="9" spans="2:8" x14ac:dyDescent="0.3">
      <c r="B9" s="2" t="s">
        <v>13</v>
      </c>
      <c r="C9" s="12" t="s">
        <v>23</v>
      </c>
      <c r="D9" s="14">
        <v>43519</v>
      </c>
      <c r="E9" s="36" t="s">
        <v>26</v>
      </c>
      <c r="F9" s="28">
        <v>398000</v>
      </c>
      <c r="G9" s="28">
        <v>1</v>
      </c>
      <c r="H9" s="48">
        <v>38</v>
      </c>
    </row>
    <row r="10" spans="2:8" ht="14.25" thickBot="1" x14ac:dyDescent="0.35">
      <c r="B10" s="11" t="s">
        <v>14</v>
      </c>
      <c r="C10" s="4" t="s">
        <v>24</v>
      </c>
      <c r="D10" s="15">
        <v>42837</v>
      </c>
      <c r="E10" s="37" t="s">
        <v>30</v>
      </c>
      <c r="F10" s="29">
        <v>123500</v>
      </c>
      <c r="G10" s="29">
        <v>1</v>
      </c>
      <c r="H10" s="49">
        <v>9</v>
      </c>
    </row>
    <row r="13" spans="2:8" ht="14.25" thickBot="1" x14ac:dyDescent="0.35"/>
    <row r="14" spans="2:8" ht="27" x14ac:dyDescent="0.3">
      <c r="B14" s="57" t="s">
        <v>2</v>
      </c>
      <c r="C14" s="58" t="s">
        <v>16</v>
      </c>
    </row>
    <row r="15" spans="2:8" x14ac:dyDescent="0.3">
      <c r="B15" s="59" t="s">
        <v>39</v>
      </c>
      <c r="C15" s="59"/>
    </row>
    <row r="16" spans="2:8" x14ac:dyDescent="0.3">
      <c r="B16" s="59"/>
      <c r="C16" s="59" t="s">
        <v>38</v>
      </c>
    </row>
    <row r="18" spans="2:5" ht="27.75" thickBot="1" x14ac:dyDescent="0.35">
      <c r="B18" s="20" t="s">
        <v>2</v>
      </c>
      <c r="C18" s="21" t="s">
        <v>5</v>
      </c>
      <c r="D18" s="22" t="s">
        <v>16</v>
      </c>
      <c r="E18" s="23" t="s">
        <v>33</v>
      </c>
    </row>
    <row r="19" spans="2:5" x14ac:dyDescent="0.3">
      <c r="B19" s="18" t="s">
        <v>7</v>
      </c>
      <c r="C19" s="50" t="s">
        <v>26</v>
      </c>
      <c r="D19" s="32">
        <v>417500</v>
      </c>
      <c r="E19" s="52">
        <v>32</v>
      </c>
    </row>
    <row r="20" spans="2:5" x14ac:dyDescent="0.3">
      <c r="B20" s="19" t="s">
        <v>9</v>
      </c>
      <c r="C20" s="51" t="s">
        <v>30</v>
      </c>
      <c r="D20" s="33">
        <v>303700</v>
      </c>
      <c r="E20" s="53">
        <v>8</v>
      </c>
    </row>
    <row r="21" spans="2:5" x14ac:dyDescent="0.3">
      <c r="B21" s="24" t="s">
        <v>10</v>
      </c>
      <c r="C21" s="54" t="s">
        <v>30</v>
      </c>
      <c r="D21" s="34">
        <v>285000</v>
      </c>
      <c r="E21" s="55">
        <v>13</v>
      </c>
    </row>
  </sheetData>
  <phoneticPr fontId="2" type="noConversion"/>
  <conditionalFormatting sqref="B3:H10">
    <cfRule type="expression" dxfId="0" priority="1">
      <formula>$G3&gt;=5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20"/>
  <sheetViews>
    <sheetView zoomScaleNormal="100" workbookViewId="0">
      <selection activeCell="J25" sqref="J25"/>
    </sheetView>
  </sheetViews>
  <sheetFormatPr defaultColWidth="9" defaultRowHeight="13.5" x14ac:dyDescent="0.3"/>
  <cols>
    <col min="1" max="1" width="1.75" style="1" customWidth="1"/>
    <col min="2" max="3" width="12.625" style="1" bestFit="1" customWidth="1"/>
    <col min="4" max="4" width="23.875" style="1" bestFit="1" customWidth="1"/>
    <col min="5" max="5" width="10.25" style="1" bestFit="1" customWidth="1"/>
    <col min="6" max="6" width="23.875" style="1" bestFit="1" customWidth="1"/>
    <col min="7" max="7" width="10.25" style="1" bestFit="1" customWidth="1"/>
    <col min="8" max="8" width="23.875" style="1" bestFit="1" customWidth="1"/>
    <col min="9" max="9" width="14.875" style="1" bestFit="1" customWidth="1"/>
    <col min="10" max="10" width="20.75" style="1" bestFit="1" customWidth="1"/>
    <col min="11" max="16384" width="9" style="1"/>
  </cols>
  <sheetData>
    <row r="2" spans="2:10" ht="16.5" x14ac:dyDescent="0.3">
      <c r="B2" s="26"/>
      <c r="C2" s="17" t="s">
        <v>5</v>
      </c>
      <c r="D2" s="26"/>
      <c r="E2" s="26"/>
      <c r="F2" s="26"/>
      <c r="G2" s="26"/>
      <c r="H2" s="26"/>
      <c r="I2"/>
      <c r="J2"/>
    </row>
    <row r="3" spans="2:10" ht="16.5" x14ac:dyDescent="0.3">
      <c r="B3" s="26"/>
      <c r="C3" s="69" t="s">
        <v>27</v>
      </c>
      <c r="D3" s="70"/>
      <c r="E3" s="69" t="s">
        <v>29</v>
      </c>
      <c r="F3" s="70"/>
      <c r="G3" s="69" t="s">
        <v>25</v>
      </c>
      <c r="H3" s="70"/>
      <c r="I3"/>
      <c r="J3"/>
    </row>
    <row r="4" spans="2:10" ht="16.5" x14ac:dyDescent="0.3">
      <c r="B4" s="17" t="s">
        <v>32</v>
      </c>
      <c r="C4" s="25" t="s">
        <v>40</v>
      </c>
      <c r="D4" s="25" t="s">
        <v>44</v>
      </c>
      <c r="E4" s="25" t="s">
        <v>40</v>
      </c>
      <c r="F4" s="25" t="s">
        <v>44</v>
      </c>
      <c r="G4" s="25" t="s">
        <v>40</v>
      </c>
      <c r="H4" s="25" t="s">
        <v>44</v>
      </c>
      <c r="I4"/>
      <c r="J4"/>
    </row>
    <row r="5" spans="2:10" ht="16.5" x14ac:dyDescent="0.3">
      <c r="B5" s="56" t="s">
        <v>41</v>
      </c>
      <c r="C5" s="16" t="s">
        <v>1</v>
      </c>
      <c r="D5" s="16" t="s">
        <v>1</v>
      </c>
      <c r="E5" s="16">
        <v>3</v>
      </c>
      <c r="F5" s="16">
        <v>237400</v>
      </c>
      <c r="G5" s="16" t="s">
        <v>1</v>
      </c>
      <c r="H5" s="16" t="s">
        <v>1</v>
      </c>
      <c r="I5"/>
      <c r="J5"/>
    </row>
    <row r="6" spans="2:10" ht="16.5" x14ac:dyDescent="0.3">
      <c r="B6" s="56" t="s">
        <v>42</v>
      </c>
      <c r="C6" s="16">
        <v>3</v>
      </c>
      <c r="D6" s="16">
        <v>300266.66666666669</v>
      </c>
      <c r="E6" s="16" t="s">
        <v>1</v>
      </c>
      <c r="F6" s="16" t="s">
        <v>1</v>
      </c>
      <c r="G6" s="16" t="s">
        <v>1</v>
      </c>
      <c r="H6" s="16" t="s">
        <v>1</v>
      </c>
      <c r="I6"/>
      <c r="J6"/>
    </row>
    <row r="7" spans="2:10" ht="16.5" x14ac:dyDescent="0.3">
      <c r="B7" s="56" t="s">
        <v>43</v>
      </c>
      <c r="C7" s="16" t="s">
        <v>1</v>
      </c>
      <c r="D7" s="16" t="s">
        <v>1</v>
      </c>
      <c r="E7" s="16" t="s">
        <v>1</v>
      </c>
      <c r="F7" s="16" t="s">
        <v>1</v>
      </c>
      <c r="G7" s="16">
        <v>2</v>
      </c>
      <c r="H7" s="16">
        <v>407750</v>
      </c>
      <c r="I7"/>
      <c r="J7"/>
    </row>
    <row r="8" spans="2:10" ht="16.5" x14ac:dyDescent="0.3">
      <c r="B8" s="56" t="s">
        <v>0</v>
      </c>
      <c r="C8" s="16">
        <v>3</v>
      </c>
      <c r="D8" s="16">
        <v>300266.66666666669</v>
      </c>
      <c r="E8" s="16">
        <v>3</v>
      </c>
      <c r="F8" s="16">
        <v>237400</v>
      </c>
      <c r="G8" s="16">
        <v>2</v>
      </c>
      <c r="H8" s="16">
        <v>407750</v>
      </c>
      <c r="I8"/>
      <c r="J8"/>
    </row>
    <row r="9" spans="2:10" ht="16.5" x14ac:dyDescent="0.3">
      <c r="B9"/>
      <c r="C9"/>
      <c r="D9"/>
      <c r="E9"/>
      <c r="F9"/>
      <c r="G9"/>
      <c r="H9"/>
      <c r="I9"/>
      <c r="J9"/>
    </row>
    <row r="10" spans="2:10" ht="16.5" x14ac:dyDescent="0.3">
      <c r="B10"/>
      <c r="C10"/>
      <c r="D10"/>
      <c r="E10"/>
      <c r="F10"/>
      <c r="G10"/>
      <c r="H10"/>
      <c r="I10"/>
      <c r="J10"/>
    </row>
    <row r="11" spans="2:10" ht="16.5" x14ac:dyDescent="0.3">
      <c r="B11"/>
      <c r="C11"/>
      <c r="D11"/>
      <c r="E11"/>
      <c r="F11"/>
      <c r="G11"/>
      <c r="H11"/>
      <c r="I11"/>
      <c r="J11"/>
    </row>
    <row r="12" spans="2:10" ht="16.5" x14ac:dyDescent="0.3">
      <c r="B12"/>
      <c r="C12"/>
      <c r="D12"/>
      <c r="E12"/>
      <c r="F12"/>
      <c r="G12"/>
      <c r="H12"/>
      <c r="I12"/>
      <c r="J12"/>
    </row>
    <row r="13" spans="2:10" ht="16.5" x14ac:dyDescent="0.3">
      <c r="B13"/>
      <c r="C13"/>
      <c r="D13"/>
      <c r="E13"/>
      <c r="F13"/>
      <c r="G13"/>
      <c r="H13"/>
      <c r="I13"/>
      <c r="J13"/>
    </row>
    <row r="14" spans="2:10" ht="16.5" x14ac:dyDescent="0.3">
      <c r="B14"/>
      <c r="C14"/>
      <c r="D14"/>
      <c r="E14"/>
      <c r="F14"/>
    </row>
    <row r="15" spans="2:10" ht="16.5" x14ac:dyDescent="0.3">
      <c r="B15"/>
      <c r="C15"/>
      <c r="D15"/>
      <c r="E15"/>
      <c r="F15"/>
    </row>
    <row r="16" spans="2:10" ht="16.5" x14ac:dyDescent="0.3">
      <c r="B16"/>
      <c r="C16"/>
      <c r="D16"/>
      <c r="E16"/>
      <c r="F16"/>
    </row>
    <row r="17" spans="2:6" ht="16.5" x14ac:dyDescent="0.3">
      <c r="B17"/>
      <c r="C17"/>
      <c r="D17"/>
      <c r="E17"/>
      <c r="F17"/>
    </row>
    <row r="18" spans="2:6" ht="16.5" x14ac:dyDescent="0.3">
      <c r="B18"/>
      <c r="C18"/>
      <c r="D18"/>
      <c r="E18"/>
      <c r="F18"/>
    </row>
    <row r="19" spans="2:6" ht="16.5" x14ac:dyDescent="0.3">
      <c r="B19"/>
      <c r="C19"/>
      <c r="D19"/>
      <c r="E19"/>
      <c r="F19"/>
    </row>
    <row r="20" spans="2:6" ht="16.5" x14ac:dyDescent="0.3">
      <c r="B20"/>
      <c r="C20"/>
      <c r="D20"/>
      <c r="E20"/>
      <c r="F20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회원등급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GHYOO YOO</cp:lastModifiedBy>
  <dcterms:created xsi:type="dcterms:W3CDTF">2019-10-10T06:12:49Z</dcterms:created>
  <dcterms:modified xsi:type="dcterms:W3CDTF">2025-10-20T00:51:04Z</dcterms:modified>
</cp:coreProperties>
</file>